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LAN PRIHODA" sheetId="1" r:id="rId1"/>
    <sheet name="rashodi" sheetId="2" r:id="rId2"/>
  </sheets>
  <definedNames>
    <definedName name="_xlnm.Print_Titles" localSheetId="0">'PLAN PRIHODA'!$1:$1</definedName>
    <definedName name="_xlnm.Print_Area" localSheetId="0">'PLAN PRIHODA'!$A$1:$I$44</definedName>
  </definedNames>
  <calcPr fullCalcOnLoad="1"/>
</workbook>
</file>

<file path=xl/sharedStrings.xml><?xml version="1.0" encoding="utf-8"?>
<sst xmlns="http://schemas.openxmlformats.org/spreadsheetml/2006/main" count="76" uniqueCount="52">
  <si>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</si>
  <si>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</si>
  <si>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</si>
  <si>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</si>
  <si>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</si>
  <si>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</si>
  <si>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</si>
  <si>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</si>
  <si>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</si>
  <si>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</si>
  <si>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</si>
  <si>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Rashodi za zaposlene</t>
  </si>
  <si>
    <t>Ostali rashodi za zaposlene</t>
  </si>
  <si>
    <t>Materijalni rashodi</t>
  </si>
  <si>
    <t>Rashodi za materijal i energiju</t>
  </si>
  <si>
    <t>Rashodi za usluge</t>
  </si>
  <si>
    <t>Postrojenja i oprema</t>
  </si>
  <si>
    <t>Prihodi od prodaje  nefinancijske imovine i nadoknade šteta s osnova osiguranja</t>
  </si>
  <si>
    <t>Ukupno prihodi i primici za 2018.</t>
  </si>
  <si>
    <t>2019.</t>
  </si>
  <si>
    <t>Ukupno prihodi i primici za 2019.</t>
  </si>
  <si>
    <t>2020.</t>
  </si>
  <si>
    <t>Ukupno prihodi i primici za 2020.</t>
  </si>
  <si>
    <t>Naknade troškova osobama izvan radnog odnosa</t>
  </si>
  <si>
    <t>Knjige</t>
  </si>
  <si>
    <t>2021.</t>
  </si>
  <si>
    <t>PRIJEDLOG PLANA ZA 2019.</t>
  </si>
  <si>
    <t>Opći prihodi i primici-županija</t>
  </si>
  <si>
    <t>REPUBLIKA HRVATSKA</t>
  </si>
  <si>
    <t>MEĐIMURSKA ŽUPANIJA</t>
  </si>
  <si>
    <t>OSNOVNA ŠKOLA DR. VINKA ŽGANCA</t>
  </si>
  <si>
    <t>ŠKOLSKA 4, VRATIŠINEC</t>
  </si>
  <si>
    <t>40315 MURSKO SREDIŠĆE</t>
  </si>
  <si>
    <t>Konto</t>
  </si>
  <si>
    <t>Vrsta rashoda</t>
  </si>
  <si>
    <t>Pomoći i donacije</t>
  </si>
  <si>
    <t>PROCJENA 2020.</t>
  </si>
  <si>
    <t>Državni prihodi</t>
  </si>
  <si>
    <t>Županijski prihodi</t>
  </si>
  <si>
    <t>Plaće (bruto)</t>
  </si>
  <si>
    <t>Doprinosi na plaće</t>
  </si>
  <si>
    <t>Naknade troškova zaposlenima
(prijevoz na posao i sl.putovanja)</t>
  </si>
  <si>
    <t>Ostali nespomenuti rashodi poslovanja
(osuguranje uč.,članarine, reprezentacija,…)</t>
  </si>
  <si>
    <t>Financijski rashodi</t>
  </si>
  <si>
    <t>Ostali financijski rashodi</t>
  </si>
  <si>
    <t>Rash.za nabavu dugotr.imov.</t>
  </si>
  <si>
    <t xml:space="preserve">Sveukupno </t>
  </si>
  <si>
    <t>FINANCIJSKI PLAN - Plan rashoda i izdataka prema izvorima financiranja za 2019.</t>
  </si>
  <si>
    <t xml:space="preserve">            te projekcije rashoda i izdataka za 2020. i 2021.</t>
  </si>
  <si>
    <t>PROCJENA 2021.</t>
  </si>
  <si>
    <t>Rashodi za ulaganja na nefinancijskoj imovini</t>
  </si>
  <si>
    <t>Opći prihodi i primici-ministarstvo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</si>
</sst>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5" fillId="0" borderId="0" xfId="0" applyNumberFormat="1" applyFont="1" applyAlignment="1">
      <alignment horizontal="left"/>
    </xf>
    <xf numFmtId="0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40" fillId="0" borderId="0" xfId="0" applyNumberFormat="1" applyFont="1" applyFill="1" applyBorder="1" applyAlignment="1" quotePrefix="1">
      <alignment horizontal="left"/>
    </xf>
    <xf numFmtId="0" fontId="39" fillId="0" borderId="0" xfId="0" applyNumberFormat="1" applyFont="1" applyBorder="1" applyAlignment="1">
      <alignment horizontal="center"/>
    </xf>
    <xf numFmtId="3" fontId="39" fillId="50" borderId="34" xfId="0" applyNumberFormat="1" applyFont="1" applyFill="1" applyBorder="1" applyAlignment="1">
      <alignment horizontal="center" vertical="center" wrapText="1"/>
    </xf>
    <xf numFmtId="3" fontId="39" fillId="50" borderId="32" xfId="0" applyNumberFormat="1" applyFont="1" applyFill="1" applyBorder="1" applyAlignment="1">
      <alignment horizontal="center" vertical="center" wrapText="1"/>
    </xf>
    <xf numFmtId="3" fontId="39" fillId="50" borderId="39" xfId="0" applyNumberFormat="1" applyFont="1" applyFill="1" applyBorder="1" applyAlignment="1">
      <alignment horizontal="center" vertical="center" wrapText="1"/>
    </xf>
    <xf numFmtId="3" fontId="39" fillId="50" borderId="40" xfId="0" applyNumberFormat="1" applyFont="1" applyFill="1" applyBorder="1" applyAlignment="1">
      <alignment horizontal="center" vertical="center" wrapText="1"/>
    </xf>
    <xf numFmtId="3" fontId="39" fillId="50" borderId="41" xfId="0" applyNumberFormat="1" applyFont="1" applyFill="1" applyBorder="1" applyAlignment="1">
      <alignment horizontal="center" vertical="center" wrapText="1"/>
    </xf>
    <xf numFmtId="0" fontId="39" fillId="0" borderId="32" xfId="0" applyNumberFormat="1" applyFont="1" applyBorder="1" applyAlignment="1">
      <alignment horizontal="center" vertical="center"/>
    </xf>
    <xf numFmtId="0" fontId="39" fillId="0" borderId="34" xfId="0" applyNumberFormat="1" applyFont="1" applyBorder="1" applyAlignment="1">
      <alignment horizontal="left" vertical="center"/>
    </xf>
    <xf numFmtId="3" fontId="39" fillId="50" borderId="32" xfId="0" applyNumberFormat="1" applyFont="1" applyFill="1" applyBorder="1" applyAlignment="1">
      <alignment vertical="center"/>
    </xf>
    <xf numFmtId="0" fontId="38" fillId="0" borderId="42" xfId="0" applyNumberFormat="1" applyFont="1" applyBorder="1" applyAlignment="1">
      <alignment horizontal="center" vertical="center"/>
    </xf>
    <xf numFmtId="0" fontId="38" fillId="0" borderId="43" xfId="0" applyNumberFormat="1" applyFont="1" applyBorder="1" applyAlignment="1">
      <alignment vertical="center"/>
    </xf>
    <xf numFmtId="3" fontId="38" fillId="50" borderId="42" xfId="0" applyNumberFormat="1" applyFont="1" applyFill="1" applyBorder="1" applyAlignment="1">
      <alignment vertical="center"/>
    </xf>
    <xf numFmtId="3" fontId="38" fillId="0" borderId="42" xfId="0" applyNumberFormat="1" applyFont="1" applyFill="1" applyBorder="1" applyAlignment="1">
      <alignment vertical="center"/>
    </xf>
    <xf numFmtId="3" fontId="38" fillId="0" borderId="43" xfId="0" applyNumberFormat="1" applyFont="1" applyBorder="1" applyAlignment="1">
      <alignment vertical="center"/>
    </xf>
    <xf numFmtId="3" fontId="38" fillId="0" borderId="42" xfId="0" applyNumberFormat="1" applyFont="1" applyBorder="1" applyAlignment="1">
      <alignment vertical="center"/>
    </xf>
    <xf numFmtId="0" fontId="38" fillId="0" borderId="44" xfId="0" applyNumberFormat="1" applyFont="1" applyBorder="1" applyAlignment="1">
      <alignment horizontal="center" vertical="center"/>
    </xf>
    <xf numFmtId="0" fontId="38" fillId="0" borderId="36" xfId="0" applyNumberFormat="1" applyFont="1" applyBorder="1" applyAlignment="1">
      <alignment horizontal="left" vertical="center"/>
    </xf>
    <xf numFmtId="3" fontId="38" fillId="0" borderId="36" xfId="0" applyNumberFormat="1" applyFont="1" applyBorder="1" applyAlignment="1">
      <alignment vertical="center"/>
    </xf>
    <xf numFmtId="3" fontId="38" fillId="0" borderId="44" xfId="0" applyNumberFormat="1" applyFont="1" applyBorder="1" applyAlignment="1">
      <alignment vertical="center"/>
    </xf>
    <xf numFmtId="0" fontId="38" fillId="0" borderId="36" xfId="0" applyNumberFormat="1" applyFont="1" applyBorder="1" applyAlignment="1">
      <alignment vertical="center"/>
    </xf>
    <xf numFmtId="0" fontId="38" fillId="0" borderId="43" xfId="0" applyNumberFormat="1" applyFont="1" applyBorder="1" applyAlignment="1">
      <alignment vertical="center" wrapText="1"/>
    </xf>
    <xf numFmtId="0" fontId="38" fillId="0" borderId="36" xfId="0" applyNumberFormat="1" applyFont="1" applyBorder="1" applyAlignment="1">
      <alignment vertical="center" wrapText="1"/>
    </xf>
    <xf numFmtId="3" fontId="38" fillId="50" borderId="45" xfId="0" applyNumberFormat="1" applyFont="1" applyFill="1" applyBorder="1" applyAlignment="1">
      <alignment vertical="center"/>
    </xf>
    <xf numFmtId="0" fontId="39" fillId="0" borderId="34" xfId="0" applyNumberFormat="1" applyFont="1" applyBorder="1" applyAlignment="1">
      <alignment vertical="center"/>
    </xf>
    <xf numFmtId="0" fontId="38" fillId="0" borderId="43" xfId="0" applyNumberFormat="1" applyFont="1" applyBorder="1" applyAlignment="1">
      <alignment horizontal="left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7" xfId="0" applyNumberFormat="1" applyFont="1" applyBorder="1" applyAlignment="1">
      <alignment vertical="center"/>
    </xf>
    <xf numFmtId="3" fontId="38" fillId="0" borderId="27" xfId="0" applyNumberFormat="1" applyFont="1" applyFill="1" applyBorder="1" applyAlignment="1">
      <alignment vertical="center"/>
    </xf>
    <xf numFmtId="3" fontId="38" fillId="0" borderId="47" xfId="0" applyNumberFormat="1" applyFont="1" applyBorder="1" applyAlignment="1">
      <alignment vertical="center"/>
    </xf>
    <xf numFmtId="3" fontId="38" fillId="0" borderId="46" xfId="0" applyNumberFormat="1" applyFont="1" applyBorder="1" applyAlignment="1">
      <alignment vertical="center"/>
    </xf>
    <xf numFmtId="3" fontId="39" fillId="2" borderId="32" xfId="0" applyNumberFormat="1" applyFont="1" applyFill="1" applyBorder="1" applyAlignment="1" quotePrefix="1">
      <alignment horizontal="center" vertical="center"/>
    </xf>
    <xf numFmtId="3" fontId="39" fillId="2" borderId="34" xfId="0" applyNumberFormat="1" applyFont="1" applyFill="1" applyBorder="1" applyAlignment="1">
      <alignment horizontal="left" vertical="center"/>
    </xf>
    <xf numFmtId="3" fontId="39" fillId="2" borderId="32" xfId="0" applyNumberFormat="1" applyFont="1" applyFill="1" applyBorder="1" applyAlignment="1">
      <alignment vertical="center"/>
    </xf>
    <xf numFmtId="0" fontId="38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4" fillId="0" borderId="0" xfId="0" applyFont="1" applyAlignment="1">
      <alignment/>
    </xf>
    <xf numFmtId="0" fontId="37" fillId="0" borderId="0" xfId="0" applyFont="1" applyAlignment="1" quotePrefix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center" wrapText="1"/>
    </xf>
    <xf numFmtId="0" fontId="42" fillId="0" borderId="0" xfId="0" applyNumberFormat="1" applyFont="1" applyFill="1" applyBorder="1" applyAlignment="1" applyProtection="1">
      <alignment/>
      <protection/>
    </xf>
    <xf numFmtId="0" fontId="38" fillId="0" borderId="34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9" fillId="50" borderId="19" xfId="0" applyNumberFormat="1" applyFont="1" applyFill="1" applyBorder="1" applyAlignment="1">
      <alignment horizontal="center" vertical="center" wrapText="1"/>
    </xf>
    <xf numFmtId="0" fontId="39" fillId="50" borderId="39" xfId="0" applyNumberFormat="1" applyFont="1" applyFill="1" applyBorder="1" applyAlignment="1">
      <alignment horizontal="center" vertical="center" wrapText="1"/>
    </xf>
    <xf numFmtId="0" fontId="39" fillId="50" borderId="48" xfId="0" applyNumberFormat="1" applyFont="1" applyFill="1" applyBorder="1" applyAlignment="1">
      <alignment horizontal="center" vertical="center" wrapText="1"/>
    </xf>
    <xf numFmtId="0" fontId="39" fillId="50" borderId="41" xfId="0" applyNumberFormat="1" applyFont="1" applyFill="1" applyBorder="1" applyAlignment="1">
      <alignment horizontal="center" vertical="center" wrapText="1"/>
    </xf>
    <xf numFmtId="3" fontId="39" fillId="50" borderId="19" xfId="0" applyNumberFormat="1" applyFont="1" applyFill="1" applyBorder="1" applyAlignment="1">
      <alignment horizontal="center" vertical="center" wrapText="1"/>
    </xf>
    <xf numFmtId="3" fontId="39" fillId="50" borderId="39" xfId="0" applyNumberFormat="1" applyFont="1" applyFill="1" applyBorder="1" applyAlignment="1">
      <alignment horizontal="center" vertical="center" wrapText="1"/>
    </xf>
    <xf numFmtId="3" fontId="39" fillId="50" borderId="33" xfId="0" applyNumberFormat="1" applyFont="1" applyFill="1" applyBorder="1" applyAlignment="1">
      <alignment horizontal="center" vertical="center" wrapText="1"/>
    </xf>
    <xf numFmtId="3" fontId="39" fillId="50" borderId="3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="120" zoomScaleSheetLayoutView="120" zoomScalePageLayoutView="0" workbookViewId="0" topLeftCell="A1">
      <selection activeCell="A16" sqref="A16"/>
    </sheetView>
  </sheetViews>
  <sheetFormatPr defaultColWidth="11.421875" defaultRowHeight="12.75"/>
  <cols>
    <col min="1" max="1" width="16.00390625" style="30" customWidth="1"/>
    <col min="2" max="4" width="17.57421875" style="30" customWidth="1"/>
    <col min="5" max="5" width="17.57421875" style="61" customWidth="1"/>
    <col min="6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s="1" customFormat="1" ht="13.5" thickBot="1">
      <c r="A2" s="13"/>
      <c r="I2" s="14" t="s">
        <v>1</v>
      </c>
    </row>
    <row r="3" spans="1:9" s="1" customFormat="1" ht="26.25" thickBot="1">
      <c r="A3" s="65" t="s">
        <v>2</v>
      </c>
      <c r="B3" s="135" t="s">
        <v>19</v>
      </c>
      <c r="C3" s="136"/>
      <c r="D3" s="137"/>
      <c r="E3" s="137"/>
      <c r="F3" s="137"/>
      <c r="G3" s="137"/>
      <c r="H3" s="137"/>
      <c r="I3" s="138"/>
    </row>
    <row r="4" spans="1:9" s="1" customFormat="1" ht="90" thickBot="1">
      <c r="A4" s="66" t="s">
        <v>3</v>
      </c>
      <c r="B4" s="15" t="s">
        <v>51</v>
      </c>
      <c r="C4" s="15" t="s">
        <v>27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17</v>
      </c>
      <c r="I4" s="17" t="s">
        <v>9</v>
      </c>
    </row>
    <row r="5" spans="1:9" s="1" customFormat="1" ht="12.75">
      <c r="A5" s="2">
        <v>633</v>
      </c>
      <c r="B5" s="3"/>
      <c r="C5" s="3"/>
      <c r="D5" s="4"/>
      <c r="E5" s="5"/>
      <c r="F5" s="6">
        <v>10000</v>
      </c>
      <c r="G5" s="6"/>
      <c r="H5" s="7"/>
      <c r="I5" s="8"/>
    </row>
    <row r="6" spans="1:9" s="1" customFormat="1" ht="12.75">
      <c r="A6" s="18">
        <v>636</v>
      </c>
      <c r="B6" s="69">
        <v>2964500</v>
      </c>
      <c r="C6" s="69"/>
      <c r="D6" s="20"/>
      <c r="E6" s="70"/>
      <c r="F6" s="71">
        <v>6500</v>
      </c>
      <c r="G6" s="71"/>
      <c r="H6" s="72"/>
      <c r="I6" s="73"/>
    </row>
    <row r="7" spans="1:9" s="1" customFormat="1" ht="12.75">
      <c r="A7" s="18">
        <v>638</v>
      </c>
      <c r="B7" s="69"/>
      <c r="C7" s="69"/>
      <c r="D7" s="20"/>
      <c r="E7" s="70"/>
      <c r="F7" s="71">
        <v>6500</v>
      </c>
      <c r="G7" s="71"/>
      <c r="H7" s="72"/>
      <c r="I7" s="73"/>
    </row>
    <row r="8" spans="1:9" s="1" customFormat="1" ht="12.75">
      <c r="A8" s="18">
        <v>638</v>
      </c>
      <c r="B8" s="69"/>
      <c r="C8" s="69">
        <v>933992</v>
      </c>
      <c r="D8" s="20"/>
      <c r="E8" s="70"/>
      <c r="F8" s="71">
        <v>1475683</v>
      </c>
      <c r="G8" s="71"/>
      <c r="H8" s="72"/>
      <c r="I8" s="73"/>
    </row>
    <row r="9" spans="1:9" s="1" customFormat="1" ht="12.75">
      <c r="A9" s="18">
        <v>652</v>
      </c>
      <c r="B9" s="19"/>
      <c r="C9" s="19"/>
      <c r="D9" s="20"/>
      <c r="E9" s="20">
        <v>151800</v>
      </c>
      <c r="F9" s="20"/>
      <c r="G9" s="20"/>
      <c r="H9" s="21"/>
      <c r="I9" s="22"/>
    </row>
    <row r="10" spans="1:9" s="1" customFormat="1" ht="12.75">
      <c r="A10" s="18">
        <v>661</v>
      </c>
      <c r="B10" s="19"/>
      <c r="C10" s="19"/>
      <c r="D10" s="20">
        <v>5000</v>
      </c>
      <c r="E10" s="20"/>
      <c r="F10" s="20"/>
      <c r="G10" s="20"/>
      <c r="H10" s="21"/>
      <c r="I10" s="22"/>
    </row>
    <row r="11" spans="1:9" s="1" customFormat="1" ht="12.75">
      <c r="A11" s="18">
        <v>663</v>
      </c>
      <c r="B11" s="19"/>
      <c r="C11" s="19"/>
      <c r="D11" s="20"/>
      <c r="E11" s="20"/>
      <c r="F11" s="20"/>
      <c r="G11" s="20">
        <v>2000</v>
      </c>
      <c r="H11" s="21"/>
      <c r="I11" s="22"/>
    </row>
    <row r="12" spans="1:9" s="1" customFormat="1" ht="12.75">
      <c r="A12" s="18">
        <v>671</v>
      </c>
      <c r="B12" s="19"/>
      <c r="C12" s="19">
        <v>283752</v>
      </c>
      <c r="D12" s="20"/>
      <c r="E12" s="20"/>
      <c r="F12" s="20"/>
      <c r="G12" s="20"/>
      <c r="H12" s="21"/>
      <c r="I12" s="22"/>
    </row>
    <row r="13" spans="1:9" s="1" customFormat="1" ht="12.75">
      <c r="A13" s="18"/>
      <c r="B13" s="19"/>
      <c r="C13" s="19"/>
      <c r="D13" s="20"/>
      <c r="E13" s="20"/>
      <c r="F13" s="20"/>
      <c r="G13" s="20"/>
      <c r="H13" s="21"/>
      <c r="I13" s="22"/>
    </row>
    <row r="14" spans="1:9" s="1" customFormat="1" ht="12.75">
      <c r="A14" s="18"/>
      <c r="B14" s="19"/>
      <c r="C14" s="19"/>
      <c r="D14" s="20"/>
      <c r="E14" s="20"/>
      <c r="F14" s="20"/>
      <c r="G14" s="20"/>
      <c r="H14" s="21"/>
      <c r="I14" s="22"/>
    </row>
    <row r="15" spans="1:9" s="1" customFormat="1" ht="13.5" thickBot="1">
      <c r="A15" s="18">
        <v>922</v>
      </c>
      <c r="B15" s="19"/>
      <c r="C15" s="19"/>
      <c r="D15" s="20"/>
      <c r="E15" s="20">
        <v>5000</v>
      </c>
      <c r="F15" s="20"/>
      <c r="G15" s="20"/>
      <c r="H15" s="21"/>
      <c r="I15" s="22"/>
    </row>
    <row r="16" spans="1:9" s="1" customFormat="1" ht="30" customHeight="1" thickBot="1">
      <c r="A16" s="24" t="s">
        <v>10</v>
      </c>
      <c r="B16" s="25">
        <f>SUM(B5:B14)</f>
        <v>2964500</v>
      </c>
      <c r="C16" s="25">
        <f>SUM(C5:C14)</f>
        <v>1217744</v>
      </c>
      <c r="D16" s="25">
        <f aca="true" t="shared" si="0" ref="D16:I16">SUM(D5:D14)</f>
        <v>5000</v>
      </c>
      <c r="E16" s="25">
        <f>SUM(E5:E15)</f>
        <v>156800</v>
      </c>
      <c r="F16" s="25">
        <f t="shared" si="0"/>
        <v>1498683</v>
      </c>
      <c r="G16" s="25">
        <f t="shared" si="0"/>
        <v>2000</v>
      </c>
      <c r="H16" s="25">
        <f t="shared" si="0"/>
        <v>0</v>
      </c>
      <c r="I16" s="25">
        <f t="shared" si="0"/>
        <v>0</v>
      </c>
    </row>
    <row r="17" spans="1:9" s="1" customFormat="1" ht="28.5" customHeight="1" thickBot="1">
      <c r="A17" s="24" t="s">
        <v>18</v>
      </c>
      <c r="B17" s="132">
        <f>B16+D16+E16+F16+G16+H16+I16+C16</f>
        <v>5844727</v>
      </c>
      <c r="C17" s="133"/>
      <c r="D17" s="133"/>
      <c r="E17" s="133"/>
      <c r="F17" s="133"/>
      <c r="G17" s="133"/>
      <c r="H17" s="133"/>
      <c r="I17" s="134"/>
    </row>
    <row r="18" spans="1:9" ht="13.5" thickBot="1">
      <c r="A18" s="11"/>
      <c r="B18" s="11"/>
      <c r="C18" s="11"/>
      <c r="D18" s="11"/>
      <c r="E18" s="12"/>
      <c r="F18" s="29"/>
      <c r="I18" s="14"/>
    </row>
    <row r="19" spans="1:9" ht="24" customHeight="1" thickBot="1">
      <c r="A19" s="67" t="s">
        <v>2</v>
      </c>
      <c r="B19" s="135" t="s">
        <v>21</v>
      </c>
      <c r="C19" s="136"/>
      <c r="D19" s="137"/>
      <c r="E19" s="137"/>
      <c r="F19" s="137"/>
      <c r="G19" s="137"/>
      <c r="H19" s="137"/>
      <c r="I19" s="138"/>
    </row>
    <row r="20" spans="1:9" ht="90" thickBot="1">
      <c r="A20" s="68" t="s">
        <v>3</v>
      </c>
      <c r="B20" s="15" t="s">
        <v>4</v>
      </c>
      <c r="C20" s="74"/>
      <c r="D20" s="16" t="s">
        <v>5</v>
      </c>
      <c r="E20" s="16" t="s">
        <v>6</v>
      </c>
      <c r="F20" s="16" t="s">
        <v>7</v>
      </c>
      <c r="G20" s="16" t="s">
        <v>8</v>
      </c>
      <c r="H20" s="16" t="s">
        <v>17</v>
      </c>
      <c r="I20" s="17" t="s">
        <v>9</v>
      </c>
    </row>
    <row r="21" spans="1:9" ht="12.75">
      <c r="A21" s="2">
        <v>63</v>
      </c>
      <c r="B21" s="3">
        <v>2980000</v>
      </c>
      <c r="C21" s="3"/>
      <c r="D21" s="4"/>
      <c r="E21" s="5"/>
      <c r="F21" s="6">
        <v>22000</v>
      </c>
      <c r="G21" s="6"/>
      <c r="H21" s="7"/>
      <c r="I21" s="8"/>
    </row>
    <row r="22" spans="1:9" ht="12.75">
      <c r="A22" s="18">
        <v>65</v>
      </c>
      <c r="B22" s="69"/>
      <c r="C22" s="69"/>
      <c r="D22" s="20"/>
      <c r="E22" s="70">
        <v>154000</v>
      </c>
      <c r="F22" s="71"/>
      <c r="G22" s="71"/>
      <c r="H22" s="72"/>
      <c r="I22" s="73"/>
    </row>
    <row r="23" spans="1:9" ht="12.75">
      <c r="A23" s="18">
        <v>66</v>
      </c>
      <c r="B23" s="19"/>
      <c r="C23" s="19"/>
      <c r="D23" s="20">
        <v>6000</v>
      </c>
      <c r="E23" s="20"/>
      <c r="F23" s="20"/>
      <c r="G23" s="20">
        <v>4000</v>
      </c>
      <c r="H23" s="21"/>
      <c r="I23" s="22"/>
    </row>
    <row r="24" spans="1:9" ht="12.75">
      <c r="A24" s="18">
        <v>67</v>
      </c>
      <c r="B24" s="19"/>
      <c r="C24" s="19">
        <v>292264</v>
      </c>
      <c r="D24" s="20"/>
      <c r="E24" s="20"/>
      <c r="F24" s="20"/>
      <c r="G24" s="20"/>
      <c r="H24" s="21"/>
      <c r="I24" s="22"/>
    </row>
    <row r="25" spans="1:9" ht="12.75">
      <c r="A25" s="18">
        <v>92</v>
      </c>
      <c r="B25" s="19"/>
      <c r="C25" s="19"/>
      <c r="D25" s="20"/>
      <c r="E25" s="20"/>
      <c r="F25" s="20"/>
      <c r="G25" s="20"/>
      <c r="H25" s="21"/>
      <c r="I25" s="22"/>
    </row>
    <row r="26" spans="1:9" ht="12.75">
      <c r="A26" s="18"/>
      <c r="B26" s="19"/>
      <c r="C26" s="19"/>
      <c r="D26" s="20"/>
      <c r="E26" s="20"/>
      <c r="F26" s="20"/>
      <c r="G26" s="20"/>
      <c r="H26" s="21"/>
      <c r="I26" s="22"/>
    </row>
    <row r="27" spans="1:9" ht="12.75">
      <c r="A27" s="18"/>
      <c r="B27" s="19"/>
      <c r="C27" s="19"/>
      <c r="D27" s="20"/>
      <c r="E27" s="20"/>
      <c r="F27" s="20"/>
      <c r="G27" s="20"/>
      <c r="H27" s="21"/>
      <c r="I27" s="22"/>
    </row>
    <row r="28" spans="1:9" ht="13.5" thickBot="1">
      <c r="A28" s="23"/>
      <c r="B28" s="19"/>
      <c r="C28" s="19"/>
      <c r="D28" s="20"/>
      <c r="E28" s="20"/>
      <c r="F28" s="20"/>
      <c r="G28" s="20"/>
      <c r="H28" s="21"/>
      <c r="I28" s="22"/>
    </row>
    <row r="29" spans="1:9" s="1" customFormat="1" ht="30" customHeight="1" thickBot="1">
      <c r="A29" s="24" t="s">
        <v>10</v>
      </c>
      <c r="B29" s="25">
        <f>B21</f>
        <v>2980000</v>
      </c>
      <c r="C29" s="25">
        <f>C24</f>
        <v>292264</v>
      </c>
      <c r="D29" s="26">
        <f>+D23</f>
        <v>6000</v>
      </c>
      <c r="E29" s="27">
        <f>E22</f>
        <v>154000</v>
      </c>
      <c r="F29" s="26">
        <f>F21</f>
        <v>22000</v>
      </c>
      <c r="G29" s="27">
        <f>+G23</f>
        <v>4000</v>
      </c>
      <c r="H29" s="26">
        <v>0</v>
      </c>
      <c r="I29" s="28">
        <v>0</v>
      </c>
    </row>
    <row r="30" spans="1:9" s="1" customFormat="1" ht="28.5" customHeight="1" thickBot="1">
      <c r="A30" s="24" t="s">
        <v>20</v>
      </c>
      <c r="B30" s="132">
        <f>B29+D29+E29+F29+G29+H29+I29+C29</f>
        <v>3458264</v>
      </c>
      <c r="C30" s="133"/>
      <c r="D30" s="133"/>
      <c r="E30" s="133"/>
      <c r="F30" s="133"/>
      <c r="G30" s="133"/>
      <c r="H30" s="133"/>
      <c r="I30" s="134"/>
    </row>
    <row r="31" spans="5:6" ht="13.5" thickBot="1">
      <c r="E31" s="31"/>
      <c r="F31" s="32"/>
    </row>
    <row r="32" spans="1:9" ht="26.25" thickBot="1">
      <c r="A32" s="67" t="s">
        <v>2</v>
      </c>
      <c r="B32" s="135" t="s">
        <v>25</v>
      </c>
      <c r="C32" s="136"/>
      <c r="D32" s="137"/>
      <c r="E32" s="137"/>
      <c r="F32" s="137"/>
      <c r="G32" s="137"/>
      <c r="H32" s="137"/>
      <c r="I32" s="138"/>
    </row>
    <row r="33" spans="1:9" ht="90" thickBot="1">
      <c r="A33" s="68" t="s">
        <v>3</v>
      </c>
      <c r="B33" s="15" t="s">
        <v>4</v>
      </c>
      <c r="C33" s="74"/>
      <c r="D33" s="16" t="s">
        <v>5</v>
      </c>
      <c r="E33" s="16" t="s">
        <v>6</v>
      </c>
      <c r="F33" s="16" t="s">
        <v>7</v>
      </c>
      <c r="G33" s="16" t="s">
        <v>8</v>
      </c>
      <c r="H33" s="16" t="s">
        <v>17</v>
      </c>
      <c r="I33" s="17" t="s">
        <v>9</v>
      </c>
    </row>
    <row r="34" spans="1:9" ht="12.75">
      <c r="A34" s="2">
        <v>63</v>
      </c>
      <c r="B34" s="3">
        <v>3000000</v>
      </c>
      <c r="C34" s="3"/>
      <c r="D34" s="4"/>
      <c r="E34" s="5"/>
      <c r="F34" s="6">
        <v>22000</v>
      </c>
      <c r="G34" s="6"/>
      <c r="H34" s="7"/>
      <c r="I34" s="8"/>
    </row>
    <row r="35" spans="1:9" ht="12.75">
      <c r="A35" s="18">
        <v>65</v>
      </c>
      <c r="B35" s="69"/>
      <c r="C35" s="69"/>
      <c r="D35" s="20"/>
      <c r="E35" s="70">
        <v>154500</v>
      </c>
      <c r="F35" s="71"/>
      <c r="G35" s="71"/>
      <c r="H35" s="72"/>
      <c r="I35" s="73"/>
    </row>
    <row r="36" spans="1:9" ht="12.75">
      <c r="A36" s="18">
        <v>66</v>
      </c>
      <c r="B36" s="19"/>
      <c r="C36" s="19"/>
      <c r="D36" s="20">
        <v>6000</v>
      </c>
      <c r="E36" s="20"/>
      <c r="F36" s="20"/>
      <c r="G36" s="20">
        <v>6000</v>
      </c>
      <c r="H36" s="21"/>
      <c r="I36" s="22"/>
    </row>
    <row r="37" spans="1:9" ht="12.75">
      <c r="A37" s="18">
        <v>67</v>
      </c>
      <c r="B37" s="19"/>
      <c r="C37" s="19">
        <v>302493</v>
      </c>
      <c r="D37" s="20"/>
      <c r="E37" s="20"/>
      <c r="F37" s="20"/>
      <c r="G37" s="20"/>
      <c r="H37" s="21"/>
      <c r="I37" s="22"/>
    </row>
    <row r="38" spans="1:9" ht="12.75">
      <c r="A38" s="18">
        <v>92</v>
      </c>
      <c r="B38" s="19"/>
      <c r="C38" s="19"/>
      <c r="D38" s="20"/>
      <c r="E38" s="20"/>
      <c r="F38" s="20"/>
      <c r="G38" s="20"/>
      <c r="H38" s="21"/>
      <c r="I38" s="22"/>
    </row>
    <row r="39" spans="1:9" ht="12.75">
      <c r="A39" s="18"/>
      <c r="B39" s="19"/>
      <c r="C39" s="19"/>
      <c r="D39" s="20"/>
      <c r="E39" s="20"/>
      <c r="F39" s="20"/>
      <c r="G39" s="20"/>
      <c r="H39" s="21"/>
      <c r="I39" s="22"/>
    </row>
    <row r="40" spans="1:9" ht="13.5" customHeight="1">
      <c r="A40" s="18"/>
      <c r="B40" s="19"/>
      <c r="C40" s="19"/>
      <c r="D40" s="20"/>
      <c r="E40" s="20"/>
      <c r="F40" s="20"/>
      <c r="G40" s="20"/>
      <c r="H40" s="21"/>
      <c r="I40" s="22"/>
    </row>
    <row r="41" spans="1:9" ht="13.5" customHeight="1">
      <c r="A41" s="18"/>
      <c r="B41" s="19"/>
      <c r="C41" s="19"/>
      <c r="D41" s="20"/>
      <c r="E41" s="20"/>
      <c r="F41" s="20"/>
      <c r="G41" s="20"/>
      <c r="H41" s="21"/>
      <c r="I41" s="22"/>
    </row>
    <row r="42" spans="1:9" ht="13.5" customHeight="1" thickBot="1">
      <c r="A42" s="23"/>
      <c r="B42" s="19"/>
      <c r="C42" s="19"/>
      <c r="D42" s="20"/>
      <c r="E42" s="20"/>
      <c r="F42" s="20"/>
      <c r="G42" s="20"/>
      <c r="H42" s="21"/>
      <c r="I42" s="22"/>
    </row>
    <row r="43" spans="1:9" s="1" customFormat="1" ht="30" customHeight="1" thickBot="1">
      <c r="A43" s="24" t="s">
        <v>10</v>
      </c>
      <c r="B43" s="25">
        <f>B34</f>
        <v>3000000</v>
      </c>
      <c r="C43" s="25">
        <f>C37</f>
        <v>302493</v>
      </c>
      <c r="D43" s="26">
        <f>+D36</f>
        <v>6000</v>
      </c>
      <c r="E43" s="27">
        <f>E35</f>
        <v>154500</v>
      </c>
      <c r="F43" s="26">
        <f>F34</f>
        <v>22000</v>
      </c>
      <c r="G43" s="27">
        <f>+G36</f>
        <v>6000</v>
      </c>
      <c r="H43" s="26">
        <v>0</v>
      </c>
      <c r="I43" s="28">
        <v>0</v>
      </c>
    </row>
    <row r="44" spans="1:9" s="1" customFormat="1" ht="28.5" customHeight="1" thickBot="1">
      <c r="A44" s="24" t="s">
        <v>22</v>
      </c>
      <c r="B44" s="132">
        <f>B43+D43+E43+F43+G43+H43+I43+C43</f>
        <v>3490993</v>
      </c>
      <c r="C44" s="133"/>
      <c r="D44" s="133"/>
      <c r="E44" s="133"/>
      <c r="F44" s="133"/>
      <c r="G44" s="133"/>
      <c r="H44" s="133"/>
      <c r="I44" s="134"/>
    </row>
    <row r="45" spans="4:6" ht="13.5" customHeight="1">
      <c r="D45" s="33"/>
      <c r="E45" s="31"/>
      <c r="F45" s="34"/>
    </row>
    <row r="46" spans="4:6" ht="13.5" customHeight="1">
      <c r="D46" s="33"/>
      <c r="E46" s="35"/>
      <c r="F46" s="36"/>
    </row>
    <row r="47" spans="5:6" ht="13.5" customHeight="1">
      <c r="E47" s="37"/>
      <c r="F47" s="38"/>
    </row>
    <row r="48" spans="5:6" ht="13.5" customHeight="1">
      <c r="E48" s="39"/>
      <c r="F48" s="40"/>
    </row>
    <row r="49" spans="5:6" ht="13.5" customHeight="1">
      <c r="E49" s="31"/>
      <c r="F49" s="32"/>
    </row>
    <row r="50" spans="4:6" ht="28.5" customHeight="1">
      <c r="D50" s="33"/>
      <c r="E50" s="31"/>
      <c r="F50" s="41"/>
    </row>
    <row r="51" spans="4:6" ht="13.5" customHeight="1">
      <c r="D51" s="33"/>
      <c r="E51" s="31"/>
      <c r="F51" s="36"/>
    </row>
    <row r="52" spans="5:6" ht="13.5" customHeight="1">
      <c r="E52" s="31"/>
      <c r="F52" s="32"/>
    </row>
    <row r="53" spans="5:6" ht="13.5" customHeight="1">
      <c r="E53" s="31"/>
      <c r="F53" s="40"/>
    </row>
    <row r="54" spans="5:6" ht="13.5" customHeight="1">
      <c r="E54" s="31"/>
      <c r="F54" s="32"/>
    </row>
    <row r="55" spans="5:6" ht="22.5" customHeight="1">
      <c r="E55" s="31"/>
      <c r="F55" s="42"/>
    </row>
    <row r="56" spans="5:6" ht="13.5" customHeight="1">
      <c r="E56" s="37"/>
      <c r="F56" s="38"/>
    </row>
    <row r="57" spans="2:6" ht="13.5" customHeight="1">
      <c r="B57" s="33"/>
      <c r="C57" s="33"/>
      <c r="E57" s="37"/>
      <c r="F57" s="43"/>
    </row>
    <row r="58" spans="4:6" ht="13.5" customHeight="1">
      <c r="D58" s="33"/>
      <c r="E58" s="37"/>
      <c r="F58" s="44"/>
    </row>
    <row r="59" spans="4:6" ht="13.5" customHeight="1">
      <c r="D59" s="33"/>
      <c r="E59" s="39"/>
      <c r="F59" s="36"/>
    </row>
    <row r="60" spans="5:6" ht="13.5" customHeight="1">
      <c r="E60" s="31"/>
      <c r="F60" s="32"/>
    </row>
    <row r="61" spans="2:6" ht="13.5" customHeight="1">
      <c r="B61" s="33"/>
      <c r="C61" s="33"/>
      <c r="E61" s="31"/>
      <c r="F61" s="34"/>
    </row>
    <row r="62" spans="4:6" ht="13.5" customHeight="1">
      <c r="D62" s="33"/>
      <c r="E62" s="31"/>
      <c r="F62" s="43"/>
    </row>
    <row r="63" spans="4:6" ht="13.5" customHeight="1">
      <c r="D63" s="33"/>
      <c r="E63" s="39"/>
      <c r="F63" s="36"/>
    </row>
    <row r="64" spans="5:6" ht="13.5" customHeight="1">
      <c r="E64" s="37"/>
      <c r="F64" s="32"/>
    </row>
    <row r="65" spans="4:6" ht="13.5" customHeight="1">
      <c r="D65" s="33"/>
      <c r="E65" s="37"/>
      <c r="F65" s="43"/>
    </row>
    <row r="66" spans="5:6" ht="22.5" customHeight="1">
      <c r="E66" s="39"/>
      <c r="F66" s="42"/>
    </row>
    <row r="67" spans="5:6" ht="13.5" customHeight="1">
      <c r="E67" s="31"/>
      <c r="F67" s="32"/>
    </row>
    <row r="68" spans="5:6" ht="13.5" customHeight="1">
      <c r="E68" s="39"/>
      <c r="F68" s="36"/>
    </row>
    <row r="69" spans="5:6" ht="13.5" customHeight="1">
      <c r="E69" s="31"/>
      <c r="F69" s="32"/>
    </row>
    <row r="70" spans="5:6" ht="13.5" customHeight="1">
      <c r="E70" s="31"/>
      <c r="F70" s="32"/>
    </row>
    <row r="71" spans="1:6" ht="13.5" customHeight="1">
      <c r="A71" s="33"/>
      <c r="E71" s="45"/>
      <c r="F71" s="43"/>
    </row>
    <row r="72" spans="2:6" ht="13.5" customHeight="1">
      <c r="B72" s="33"/>
      <c r="C72" s="33"/>
      <c r="D72" s="33"/>
      <c r="E72" s="46"/>
      <c r="F72" s="43"/>
    </row>
    <row r="73" spans="2:6" ht="13.5" customHeight="1">
      <c r="B73" s="33"/>
      <c r="C73" s="33"/>
      <c r="D73" s="33"/>
      <c r="E73" s="46"/>
      <c r="F73" s="34"/>
    </row>
    <row r="74" spans="2:6" ht="13.5" customHeight="1">
      <c r="B74" s="33"/>
      <c r="C74" s="33"/>
      <c r="D74" s="33"/>
      <c r="E74" s="39"/>
      <c r="F74" s="40"/>
    </row>
    <row r="75" spans="5:6" ht="12.75">
      <c r="E75" s="31"/>
      <c r="F75" s="32"/>
    </row>
    <row r="76" spans="2:6" ht="12.75">
      <c r="B76" s="33"/>
      <c r="C76" s="33"/>
      <c r="E76" s="31"/>
      <c r="F76" s="43"/>
    </row>
    <row r="77" spans="4:6" ht="12.75">
      <c r="D77" s="33"/>
      <c r="E77" s="31"/>
      <c r="F77" s="34"/>
    </row>
    <row r="78" spans="4:6" ht="12.75">
      <c r="D78" s="33"/>
      <c r="E78" s="39"/>
      <c r="F78" s="36"/>
    </row>
    <row r="79" spans="5:6" ht="12.75">
      <c r="E79" s="31"/>
      <c r="F79" s="32"/>
    </row>
    <row r="80" spans="5:6" ht="12.75">
      <c r="E80" s="31"/>
      <c r="F80" s="32"/>
    </row>
    <row r="81" spans="5:6" ht="12.75">
      <c r="E81" s="47"/>
      <c r="F81" s="48"/>
    </row>
    <row r="82" spans="5:6" ht="12.75">
      <c r="E82" s="31"/>
      <c r="F82" s="32"/>
    </row>
    <row r="83" spans="5:6" ht="12.75">
      <c r="E83" s="31"/>
      <c r="F83" s="32"/>
    </row>
    <row r="84" spans="5:6" ht="12.75">
      <c r="E84" s="31"/>
      <c r="F84" s="32"/>
    </row>
    <row r="85" spans="5:6" ht="12.75">
      <c r="E85" s="39"/>
      <c r="F85" s="36"/>
    </row>
    <row r="86" spans="5:6" ht="12.75">
      <c r="E86" s="31"/>
      <c r="F86" s="32"/>
    </row>
    <row r="87" spans="5:6" ht="12.75">
      <c r="E87" s="39"/>
      <c r="F87" s="36"/>
    </row>
    <row r="88" spans="5:6" ht="12.75">
      <c r="E88" s="31"/>
      <c r="F88" s="32"/>
    </row>
    <row r="89" spans="5:6" ht="12.75">
      <c r="E89" s="31"/>
      <c r="F89" s="32"/>
    </row>
    <row r="90" spans="5:6" ht="12.75">
      <c r="E90" s="31"/>
      <c r="F90" s="32"/>
    </row>
    <row r="91" spans="5:6" ht="12.75">
      <c r="E91" s="31"/>
      <c r="F91" s="32"/>
    </row>
    <row r="92" spans="1:6" ht="28.5" customHeight="1">
      <c r="A92" s="49"/>
      <c r="B92" s="49"/>
      <c r="C92" s="49"/>
      <c r="D92" s="49"/>
      <c r="E92" s="50"/>
      <c r="F92" s="51"/>
    </row>
    <row r="93" spans="4:6" ht="12.75">
      <c r="D93" s="33"/>
      <c r="E93" s="31"/>
      <c r="F93" s="34"/>
    </row>
    <row r="94" spans="5:6" ht="12.75">
      <c r="E94" s="52"/>
      <c r="F94" s="53"/>
    </row>
    <row r="95" spans="5:6" ht="12.75">
      <c r="E95" s="31"/>
      <c r="F95" s="32"/>
    </row>
    <row r="96" spans="5:6" ht="12.75">
      <c r="E96" s="47"/>
      <c r="F96" s="48"/>
    </row>
    <row r="97" spans="5:6" ht="12.75">
      <c r="E97" s="47"/>
      <c r="F97" s="48"/>
    </row>
    <row r="98" spans="5:6" ht="12.75">
      <c r="E98" s="31"/>
      <c r="F98" s="32"/>
    </row>
    <row r="99" spans="5:6" ht="12.75">
      <c r="E99" s="39"/>
      <c r="F99" s="36"/>
    </row>
    <row r="100" spans="5:6" ht="12.75">
      <c r="E100" s="31"/>
      <c r="F100" s="32"/>
    </row>
    <row r="101" spans="5:6" ht="12.75">
      <c r="E101" s="31"/>
      <c r="F101" s="32"/>
    </row>
    <row r="102" spans="5:6" ht="12.75">
      <c r="E102" s="39"/>
      <c r="F102" s="36"/>
    </row>
    <row r="103" spans="5:6" ht="12.75">
      <c r="E103" s="31"/>
      <c r="F103" s="32"/>
    </row>
    <row r="104" spans="5:6" ht="12.75">
      <c r="E104" s="47"/>
      <c r="F104" s="48"/>
    </row>
    <row r="105" spans="5:6" ht="12.75">
      <c r="E105" s="39"/>
      <c r="F105" s="53"/>
    </row>
    <row r="106" spans="5:6" ht="12.75">
      <c r="E106" s="37"/>
      <c r="F106" s="48"/>
    </row>
    <row r="107" spans="5:6" ht="12.75">
      <c r="E107" s="39"/>
      <c r="F107" s="36"/>
    </row>
    <row r="108" spans="5:6" ht="12.75">
      <c r="E108" s="31"/>
      <c r="F108" s="32"/>
    </row>
    <row r="109" spans="4:6" ht="12.75">
      <c r="D109" s="33"/>
      <c r="E109" s="31"/>
      <c r="F109" s="34"/>
    </row>
    <row r="110" spans="5:6" ht="12.75">
      <c r="E110" s="37"/>
      <c r="F110" s="36"/>
    </row>
    <row r="111" spans="5:6" ht="12.75">
      <c r="E111" s="37"/>
      <c r="F111" s="48"/>
    </row>
    <row r="112" spans="4:6" ht="12.75">
      <c r="D112" s="33"/>
      <c r="E112" s="37"/>
      <c r="F112" s="54"/>
    </row>
    <row r="113" spans="4:6" ht="12.75">
      <c r="D113" s="33"/>
      <c r="E113" s="39"/>
      <c r="F113" s="40"/>
    </row>
    <row r="114" spans="5:6" ht="12.75">
      <c r="E114" s="31"/>
      <c r="F114" s="32"/>
    </row>
    <row r="115" spans="5:6" ht="12.75">
      <c r="E115" s="52"/>
      <c r="F115" s="55"/>
    </row>
    <row r="116" spans="5:6" ht="11.25" customHeight="1">
      <c r="E116" s="47"/>
      <c r="F116" s="48"/>
    </row>
    <row r="117" spans="2:6" ht="24" customHeight="1">
      <c r="B117" s="33"/>
      <c r="C117" s="33"/>
      <c r="E117" s="47"/>
      <c r="F117" s="56"/>
    </row>
    <row r="118" spans="4:6" ht="15" customHeight="1">
      <c r="D118" s="33"/>
      <c r="E118" s="47"/>
      <c r="F118" s="56"/>
    </row>
    <row r="119" spans="5:6" ht="11.25" customHeight="1">
      <c r="E119" s="52"/>
      <c r="F119" s="53"/>
    </row>
    <row r="120" spans="5:6" ht="12.75">
      <c r="E120" s="47"/>
      <c r="F120" s="48"/>
    </row>
    <row r="121" spans="2:6" ht="13.5" customHeight="1">
      <c r="B121" s="33"/>
      <c r="C121" s="33"/>
      <c r="E121" s="47"/>
      <c r="F121" s="57"/>
    </row>
    <row r="122" spans="4:6" ht="12.75" customHeight="1">
      <c r="D122" s="33"/>
      <c r="E122" s="47"/>
      <c r="F122" s="34"/>
    </row>
    <row r="123" spans="4:6" ht="12.75" customHeight="1">
      <c r="D123" s="33"/>
      <c r="E123" s="39"/>
      <c r="F123" s="40"/>
    </row>
    <row r="124" spans="5:6" ht="12.75">
      <c r="E124" s="31"/>
      <c r="F124" s="32"/>
    </row>
    <row r="125" spans="4:6" ht="12.75">
      <c r="D125" s="33"/>
      <c r="E125" s="31"/>
      <c r="F125" s="54"/>
    </row>
    <row r="126" spans="5:6" ht="12.75">
      <c r="E126" s="52"/>
      <c r="F126" s="53"/>
    </row>
    <row r="127" spans="5:6" ht="12.75">
      <c r="E127" s="47"/>
      <c r="F127" s="48"/>
    </row>
    <row r="128" spans="5:6" ht="12.75">
      <c r="E128" s="31"/>
      <c r="F128" s="32"/>
    </row>
    <row r="129" spans="1:6" ht="19.5" customHeight="1">
      <c r="A129" s="58"/>
      <c r="B129" s="11"/>
      <c r="C129" s="11"/>
      <c r="D129" s="11"/>
      <c r="E129" s="11"/>
      <c r="F129" s="43"/>
    </row>
    <row r="130" spans="1:6" ht="15" customHeight="1">
      <c r="A130" s="33"/>
      <c r="E130" s="45"/>
      <c r="F130" s="43"/>
    </row>
    <row r="131" spans="1:6" ht="12.75">
      <c r="A131" s="33"/>
      <c r="B131" s="33"/>
      <c r="C131" s="33"/>
      <c r="E131" s="45"/>
      <c r="F131" s="34"/>
    </row>
    <row r="132" spans="4:6" ht="12.75">
      <c r="D132" s="33"/>
      <c r="E132" s="31"/>
      <c r="F132" s="43"/>
    </row>
    <row r="133" spans="5:6" ht="12.75">
      <c r="E133" s="35"/>
      <c r="F133" s="36"/>
    </row>
    <row r="134" spans="2:6" ht="12.75">
      <c r="B134" s="33"/>
      <c r="C134" s="33"/>
      <c r="E134" s="31"/>
      <c r="F134" s="34"/>
    </row>
    <row r="135" spans="4:6" ht="12.75">
      <c r="D135" s="33"/>
      <c r="E135" s="31"/>
      <c r="F135" s="34"/>
    </row>
    <row r="136" spans="5:6" ht="12.75">
      <c r="E136" s="39"/>
      <c r="F136" s="40"/>
    </row>
    <row r="137" spans="4:6" ht="22.5" customHeight="1">
      <c r="D137" s="33"/>
      <c r="E137" s="31"/>
      <c r="F137" s="41"/>
    </row>
    <row r="138" spans="5:6" ht="12.75">
      <c r="E138" s="31"/>
      <c r="F138" s="40"/>
    </row>
    <row r="139" spans="2:6" ht="12.75">
      <c r="B139" s="33"/>
      <c r="C139" s="33"/>
      <c r="E139" s="37"/>
      <c r="F139" s="43"/>
    </row>
    <row r="140" spans="4:6" ht="12.75">
      <c r="D140" s="33"/>
      <c r="E140" s="37"/>
      <c r="F140" s="44"/>
    </row>
    <row r="141" spans="5:6" ht="12.75">
      <c r="E141" s="39"/>
      <c r="F141" s="36"/>
    </row>
    <row r="142" spans="1:6" ht="13.5" customHeight="1">
      <c r="A142" s="33"/>
      <c r="E142" s="45"/>
      <c r="F142" s="43"/>
    </row>
    <row r="143" spans="2:6" ht="13.5" customHeight="1">
      <c r="B143" s="33"/>
      <c r="C143" s="33"/>
      <c r="E143" s="31"/>
      <c r="F143" s="43"/>
    </row>
    <row r="144" spans="4:6" ht="13.5" customHeight="1">
      <c r="D144" s="33"/>
      <c r="E144" s="31"/>
      <c r="F144" s="34"/>
    </row>
    <row r="145" spans="4:6" ht="12.75">
      <c r="D145" s="33"/>
      <c r="E145" s="39"/>
      <c r="F145" s="36"/>
    </row>
    <row r="146" spans="4:6" ht="12.75">
      <c r="D146" s="33"/>
      <c r="E146" s="31"/>
      <c r="F146" s="34"/>
    </row>
    <row r="147" spans="5:6" ht="12.75">
      <c r="E147" s="52"/>
      <c r="F147" s="53"/>
    </row>
    <row r="148" spans="4:6" ht="12.75">
      <c r="D148" s="33"/>
      <c r="E148" s="37"/>
      <c r="F148" s="54"/>
    </row>
    <row r="149" spans="4:6" ht="12.75">
      <c r="D149" s="33"/>
      <c r="E149" s="39"/>
      <c r="F149" s="40"/>
    </row>
    <row r="150" spans="5:6" ht="12.75">
      <c r="E150" s="52"/>
      <c r="F150" s="59"/>
    </row>
    <row r="151" spans="2:6" ht="12.75">
      <c r="B151" s="33"/>
      <c r="C151" s="33"/>
      <c r="E151" s="47"/>
      <c r="F151" s="57"/>
    </row>
    <row r="152" spans="4:6" ht="12.75">
      <c r="D152" s="33"/>
      <c r="E152" s="47"/>
      <c r="F152" s="34"/>
    </row>
    <row r="153" spans="4:6" ht="12.75">
      <c r="D153" s="33"/>
      <c r="E153" s="39"/>
      <c r="F153" s="40"/>
    </row>
    <row r="154" spans="4:6" ht="12.75">
      <c r="D154" s="33"/>
      <c r="E154" s="39"/>
      <c r="F154" s="40"/>
    </row>
    <row r="155" spans="5:6" ht="12.75">
      <c r="E155" s="31"/>
      <c r="F155" s="32"/>
    </row>
    <row r="156" spans="1:6" s="60" customFormat="1" ht="18" customHeight="1">
      <c r="A156" s="139"/>
      <c r="B156" s="140"/>
      <c r="C156" s="140"/>
      <c r="D156" s="140"/>
      <c r="E156" s="140"/>
      <c r="F156" s="140"/>
    </row>
    <row r="157" spans="1:6" ht="28.5" customHeight="1">
      <c r="A157" s="49"/>
      <c r="B157" s="49"/>
      <c r="C157" s="49"/>
      <c r="D157" s="49"/>
      <c r="E157" s="50"/>
      <c r="F157" s="51"/>
    </row>
    <row r="159" spans="1:6" ht="15.75">
      <c r="A159" s="62"/>
      <c r="B159" s="33"/>
      <c r="C159" s="33"/>
      <c r="D159" s="33"/>
      <c r="E159" s="63"/>
      <c r="F159" s="10"/>
    </row>
    <row r="160" spans="1:6" ht="12.75">
      <c r="A160" s="33"/>
      <c r="B160" s="33"/>
      <c r="C160" s="33"/>
      <c r="D160" s="33"/>
      <c r="E160" s="63"/>
      <c r="F160" s="10"/>
    </row>
    <row r="161" spans="1:6" ht="17.25" customHeight="1">
      <c r="A161" s="33"/>
      <c r="B161" s="33"/>
      <c r="C161" s="33"/>
      <c r="D161" s="33"/>
      <c r="E161" s="63"/>
      <c r="F161" s="10"/>
    </row>
    <row r="162" spans="1:6" ht="13.5" customHeight="1">
      <c r="A162" s="33"/>
      <c r="B162" s="33"/>
      <c r="C162" s="33"/>
      <c r="D162" s="33"/>
      <c r="E162" s="63"/>
      <c r="F162" s="10"/>
    </row>
    <row r="163" spans="1:6" ht="12.75">
      <c r="A163" s="33"/>
      <c r="B163" s="33"/>
      <c r="C163" s="33"/>
      <c r="D163" s="33"/>
      <c r="E163" s="63"/>
      <c r="F163" s="10"/>
    </row>
    <row r="164" spans="1:4" ht="12.75">
      <c r="A164" s="33"/>
      <c r="B164" s="33"/>
      <c r="C164" s="33"/>
      <c r="D164" s="33"/>
    </row>
    <row r="165" spans="1:6" ht="12.75">
      <c r="A165" s="33"/>
      <c r="B165" s="33"/>
      <c r="C165" s="33"/>
      <c r="D165" s="33"/>
      <c r="E165" s="63"/>
      <c r="F165" s="10"/>
    </row>
    <row r="166" spans="1:6" ht="12.75">
      <c r="A166" s="33"/>
      <c r="B166" s="33"/>
      <c r="C166" s="33"/>
      <c r="D166" s="33"/>
      <c r="E166" s="63"/>
      <c r="F166" s="64"/>
    </row>
    <row r="167" spans="1:6" ht="12.75">
      <c r="A167" s="33"/>
      <c r="B167" s="33"/>
      <c r="C167" s="33"/>
      <c r="D167" s="33"/>
      <c r="E167" s="63"/>
      <c r="F167" s="10"/>
    </row>
    <row r="168" spans="1:6" ht="22.5" customHeight="1">
      <c r="A168" s="33"/>
      <c r="B168" s="33"/>
      <c r="C168" s="33"/>
      <c r="D168" s="33"/>
      <c r="E168" s="63"/>
      <c r="F168" s="41"/>
    </row>
    <row r="169" spans="5:6" ht="22.5" customHeight="1">
      <c r="E169" s="39"/>
      <c r="F169" s="42"/>
    </row>
  </sheetData>
  <sheetProtection/>
  <mergeCells count="8">
    <mergeCell ref="A1:I1"/>
    <mergeCell ref="B17:I17"/>
    <mergeCell ref="B19:I19"/>
    <mergeCell ref="B30:I30"/>
    <mergeCell ref="B32:I32"/>
    <mergeCell ref="A156:F156"/>
    <mergeCell ref="B3:I3"/>
    <mergeCell ref="B44:I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0" max="9" man="1"/>
    <brk id="1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421875" style="118" customWidth="1"/>
    <col min="2" max="2" width="43.28125" style="82" customWidth="1"/>
    <col min="3" max="10" width="12.00390625" style="83" customWidth="1"/>
  </cols>
  <sheetData>
    <row r="1" spans="1:10" ht="15.75">
      <c r="A1" s="141" t="s">
        <v>28</v>
      </c>
      <c r="B1" s="141"/>
      <c r="C1" s="141"/>
      <c r="D1" s="75"/>
      <c r="E1" s="75"/>
      <c r="F1" s="75"/>
      <c r="G1" s="75"/>
      <c r="H1" s="76"/>
      <c r="I1" s="77"/>
      <c r="J1" s="77"/>
    </row>
    <row r="2" spans="1:10" ht="15.75">
      <c r="A2" s="141" t="s">
        <v>29</v>
      </c>
      <c r="B2" s="141"/>
      <c r="C2" s="141"/>
      <c r="D2" s="75"/>
      <c r="E2" s="75"/>
      <c r="F2" s="75"/>
      <c r="G2" s="75"/>
      <c r="H2" s="76"/>
      <c r="I2" s="77"/>
      <c r="J2" s="77"/>
    </row>
    <row r="3" spans="1:10" ht="15.75">
      <c r="A3" s="142" t="s">
        <v>30</v>
      </c>
      <c r="B3" s="142"/>
      <c r="C3" s="142"/>
      <c r="D3" s="79"/>
      <c r="E3" s="79"/>
      <c r="F3" s="79"/>
      <c r="G3" s="80"/>
      <c r="H3" s="81"/>
      <c r="I3" s="77"/>
      <c r="J3" s="77"/>
    </row>
    <row r="4" spans="1:10" ht="15.75">
      <c r="A4" s="78" t="s">
        <v>31</v>
      </c>
      <c r="B4" s="78"/>
      <c r="C4" s="79"/>
      <c r="D4" s="79"/>
      <c r="E4" s="79"/>
      <c r="F4" s="79"/>
      <c r="G4" s="80"/>
      <c r="H4" s="81"/>
      <c r="I4" s="77"/>
      <c r="J4" s="77"/>
    </row>
    <row r="5" spans="1:10" ht="15.75">
      <c r="A5" s="78" t="s">
        <v>32</v>
      </c>
      <c r="B5" s="78"/>
      <c r="C5" s="79"/>
      <c r="D5" s="79"/>
      <c r="E5" s="79"/>
      <c r="F5" s="79"/>
      <c r="G5" s="80"/>
      <c r="H5" s="81"/>
      <c r="I5" s="77"/>
      <c r="J5" s="77"/>
    </row>
    <row r="6" spans="1:10" s="129" customFormat="1" ht="16.5" customHeight="1">
      <c r="A6" s="143" t="s">
        <v>47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s="129" customFormat="1" ht="15" customHeight="1">
      <c r="A7" s="144" t="s">
        <v>48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5.75" thickBot="1">
      <c r="A8" s="84"/>
      <c r="B8" s="84"/>
      <c r="C8" s="84"/>
      <c r="D8" s="84"/>
      <c r="E8" s="84"/>
      <c r="F8" s="84"/>
      <c r="G8" s="84"/>
      <c r="H8" s="84"/>
      <c r="I8" s="84"/>
      <c r="J8" s="85" t="s">
        <v>1</v>
      </c>
    </row>
    <row r="9" spans="1:10" ht="48" customHeight="1" thickBot="1">
      <c r="A9" s="145" t="s">
        <v>33</v>
      </c>
      <c r="B9" s="147" t="s">
        <v>34</v>
      </c>
      <c r="C9" s="149" t="s">
        <v>26</v>
      </c>
      <c r="D9" s="151" t="s">
        <v>4</v>
      </c>
      <c r="E9" s="152"/>
      <c r="F9" s="87" t="s">
        <v>5</v>
      </c>
      <c r="G9" s="87" t="s">
        <v>6</v>
      </c>
      <c r="H9" s="86" t="s">
        <v>35</v>
      </c>
      <c r="I9" s="87" t="s">
        <v>36</v>
      </c>
      <c r="J9" s="87" t="s">
        <v>49</v>
      </c>
    </row>
    <row r="10" spans="1:10" ht="34.5" customHeight="1" thickBot="1">
      <c r="A10" s="146"/>
      <c r="B10" s="148"/>
      <c r="C10" s="150"/>
      <c r="D10" s="87" t="s">
        <v>37</v>
      </c>
      <c r="E10" s="87" t="s">
        <v>38</v>
      </c>
      <c r="F10" s="89"/>
      <c r="G10" s="89"/>
      <c r="H10" s="89"/>
      <c r="I10" s="88"/>
      <c r="J10" s="90"/>
    </row>
    <row r="11" spans="1:10" ht="15.75" thickBot="1">
      <c r="A11" s="91">
        <v>31</v>
      </c>
      <c r="B11" s="92" t="s">
        <v>11</v>
      </c>
      <c r="C11" s="93">
        <f aca="true" t="shared" si="0" ref="C11:H11">SUM(C12:C14)</f>
        <v>2809000</v>
      </c>
      <c r="D11" s="93">
        <f>SUM(D12:D14)</f>
        <v>2809000</v>
      </c>
      <c r="E11" s="93">
        <f t="shared" si="0"/>
        <v>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93">
        <f>2980000-158000</f>
        <v>2822000</v>
      </c>
      <c r="J11" s="93">
        <f>3000000-160000</f>
        <v>2840000</v>
      </c>
    </row>
    <row r="12" spans="1:10" ht="15">
      <c r="A12" s="94">
        <v>311</v>
      </c>
      <c r="B12" s="95" t="s">
        <v>39</v>
      </c>
      <c r="C12" s="96">
        <f>SUM(D12:H12)</f>
        <v>2310000</v>
      </c>
      <c r="D12" s="97">
        <v>2310000</v>
      </c>
      <c r="E12" s="97"/>
      <c r="F12" s="98"/>
      <c r="G12" s="99">
        <v>0</v>
      </c>
      <c r="H12" s="98">
        <v>0</v>
      </c>
      <c r="I12" s="96"/>
      <c r="J12" s="96"/>
    </row>
    <row r="13" spans="1:10" ht="15">
      <c r="A13" s="100">
        <v>312</v>
      </c>
      <c r="B13" s="101" t="s">
        <v>12</v>
      </c>
      <c r="C13" s="96">
        <f>SUM(D13:H13)</f>
        <v>99000</v>
      </c>
      <c r="D13" s="97">
        <v>99000</v>
      </c>
      <c r="E13" s="97"/>
      <c r="F13" s="102"/>
      <c r="G13" s="103"/>
      <c r="H13" s="102"/>
      <c r="I13" s="96"/>
      <c r="J13" s="96"/>
    </row>
    <row r="14" spans="1:10" ht="15.75" thickBot="1">
      <c r="A14" s="100">
        <v>313</v>
      </c>
      <c r="B14" s="104" t="s">
        <v>40</v>
      </c>
      <c r="C14" s="96">
        <f>SUM(D14:H14)</f>
        <v>400000</v>
      </c>
      <c r="D14" s="97">
        <v>400000</v>
      </c>
      <c r="E14" s="97"/>
      <c r="F14" s="102"/>
      <c r="G14" s="103"/>
      <c r="H14" s="102"/>
      <c r="I14" s="96"/>
      <c r="J14" s="96"/>
    </row>
    <row r="15" spans="1:10" ht="15.75" thickBot="1">
      <c r="A15" s="91">
        <v>32</v>
      </c>
      <c r="B15" s="92" t="s">
        <v>13</v>
      </c>
      <c r="C15" s="93">
        <f aca="true" t="shared" si="1" ref="C15:H15">SUM(C16:C20)</f>
        <v>601852</v>
      </c>
      <c r="D15" s="93">
        <f t="shared" si="1"/>
        <v>155500</v>
      </c>
      <c r="E15" s="93">
        <f t="shared" si="1"/>
        <v>268752</v>
      </c>
      <c r="F15" s="93">
        <f t="shared" si="1"/>
        <v>4800</v>
      </c>
      <c r="G15" s="93">
        <f t="shared" si="1"/>
        <v>151800</v>
      </c>
      <c r="H15" s="93">
        <f t="shared" si="1"/>
        <v>21000</v>
      </c>
      <c r="I15" s="93">
        <v>609900</v>
      </c>
      <c r="J15" s="93">
        <v>622300</v>
      </c>
    </row>
    <row r="16" spans="1:10" ht="30">
      <c r="A16" s="94">
        <v>321</v>
      </c>
      <c r="B16" s="105" t="s">
        <v>41</v>
      </c>
      <c r="C16" s="96">
        <f>SUM(D16:H16)</f>
        <v>164000</v>
      </c>
      <c r="D16" s="97">
        <v>142000</v>
      </c>
      <c r="E16" s="97">
        <v>22000</v>
      </c>
      <c r="F16" s="98"/>
      <c r="G16" s="99"/>
      <c r="H16" s="98"/>
      <c r="I16" s="96"/>
      <c r="J16" s="96"/>
    </row>
    <row r="17" spans="1:10" ht="15">
      <c r="A17" s="100">
        <v>322</v>
      </c>
      <c r="B17" s="104" t="s">
        <v>14</v>
      </c>
      <c r="C17" s="96">
        <f>SUM(D17:H17)</f>
        <v>322372</v>
      </c>
      <c r="D17" s="97"/>
      <c r="E17" s="97">
        <v>180772</v>
      </c>
      <c r="F17" s="102">
        <v>4800</v>
      </c>
      <c r="G17" s="103">
        <f>104000+11800</f>
        <v>115800</v>
      </c>
      <c r="H17" s="102">
        <v>21000</v>
      </c>
      <c r="I17" s="96"/>
      <c r="J17" s="96"/>
    </row>
    <row r="18" spans="1:10" ht="15">
      <c r="A18" s="100">
        <v>323</v>
      </c>
      <c r="B18" s="104" t="s">
        <v>15</v>
      </c>
      <c r="C18" s="96">
        <f>SUM(D18:H18)</f>
        <v>74780</v>
      </c>
      <c r="D18" s="97"/>
      <c r="E18" s="97">
        <v>62780</v>
      </c>
      <c r="F18" s="102"/>
      <c r="G18" s="103">
        <v>12000</v>
      </c>
      <c r="H18" s="102"/>
      <c r="I18" s="96"/>
      <c r="J18" s="96"/>
    </row>
    <row r="19" spans="1:10" ht="15">
      <c r="A19" s="100">
        <v>324</v>
      </c>
      <c r="B19" s="104" t="s">
        <v>23</v>
      </c>
      <c r="C19" s="96">
        <f>SUM(D19:H19)</f>
        <v>3800</v>
      </c>
      <c r="D19" s="97"/>
      <c r="E19" s="97"/>
      <c r="F19" s="102"/>
      <c r="G19" s="103">
        <v>3800</v>
      </c>
      <c r="H19" s="102"/>
      <c r="I19" s="96"/>
      <c r="J19" s="96"/>
    </row>
    <row r="20" spans="1:10" ht="30.75" thickBot="1">
      <c r="A20" s="100">
        <v>329</v>
      </c>
      <c r="B20" s="106" t="s">
        <v>42</v>
      </c>
      <c r="C20" s="96">
        <f>SUM(D20:H20)</f>
        <v>36900</v>
      </c>
      <c r="D20" s="97">
        <v>13500</v>
      </c>
      <c r="E20" s="97">
        <v>3200</v>
      </c>
      <c r="F20" s="102"/>
      <c r="G20" s="103">
        <v>20200</v>
      </c>
      <c r="H20" s="102"/>
      <c r="I20" s="96"/>
      <c r="J20" s="96"/>
    </row>
    <row r="21" spans="1:10" ht="15.75" thickBot="1">
      <c r="A21" s="91">
        <v>34</v>
      </c>
      <c r="B21" s="92" t="s">
        <v>43</v>
      </c>
      <c r="C21" s="93">
        <f aca="true" t="shared" si="2" ref="C21:H21">SUM(C22:C22)</f>
        <v>1700</v>
      </c>
      <c r="D21" s="93">
        <v>0</v>
      </c>
      <c r="E21" s="93">
        <v>1500</v>
      </c>
      <c r="F21" s="93">
        <f t="shared" si="2"/>
        <v>200</v>
      </c>
      <c r="G21" s="93">
        <f t="shared" si="2"/>
        <v>0</v>
      </c>
      <c r="H21" s="93">
        <f t="shared" si="2"/>
        <v>0</v>
      </c>
      <c r="I21" s="93">
        <v>1364</v>
      </c>
      <c r="J21" s="93">
        <v>1693</v>
      </c>
    </row>
    <row r="22" spans="1:10" ht="15.75" thickBot="1">
      <c r="A22" s="94">
        <v>343</v>
      </c>
      <c r="B22" s="95" t="s">
        <v>44</v>
      </c>
      <c r="C22" s="96">
        <f>SUM(D22:H22)</f>
        <v>1700</v>
      </c>
      <c r="D22" s="97"/>
      <c r="E22" s="97">
        <v>1500</v>
      </c>
      <c r="F22" s="98">
        <v>200</v>
      </c>
      <c r="G22" s="99"/>
      <c r="H22" s="98"/>
      <c r="I22" s="96"/>
      <c r="J22" s="107"/>
    </row>
    <row r="23" spans="1:10" ht="15.75" thickBot="1">
      <c r="A23" s="91">
        <v>42</v>
      </c>
      <c r="B23" s="108" t="s">
        <v>45</v>
      </c>
      <c r="C23" s="93">
        <f aca="true" t="shared" si="3" ref="C23:H23">SUM(C24:C25)</f>
        <v>22500</v>
      </c>
      <c r="D23" s="93">
        <f t="shared" si="3"/>
        <v>0</v>
      </c>
      <c r="E23" s="93">
        <f>SUM(E24:E25)</f>
        <v>13500</v>
      </c>
      <c r="F23" s="93">
        <f t="shared" si="3"/>
        <v>0</v>
      </c>
      <c r="G23" s="93">
        <f t="shared" si="3"/>
        <v>5000</v>
      </c>
      <c r="H23" s="93">
        <f t="shared" si="3"/>
        <v>4000</v>
      </c>
      <c r="I23" s="93">
        <v>25000</v>
      </c>
      <c r="J23" s="93">
        <v>27000</v>
      </c>
    </row>
    <row r="24" spans="1:10" ht="15">
      <c r="A24" s="94">
        <v>422</v>
      </c>
      <c r="B24" s="109" t="s">
        <v>16</v>
      </c>
      <c r="C24" s="96">
        <f>SUM(D24:H24)</f>
        <v>17500</v>
      </c>
      <c r="D24" s="97"/>
      <c r="E24" s="97">
        <v>13500</v>
      </c>
      <c r="F24" s="98"/>
      <c r="G24" s="99"/>
      <c r="H24" s="98">
        <v>4000</v>
      </c>
      <c r="I24" s="96"/>
      <c r="J24" s="107"/>
    </row>
    <row r="25" spans="1:10" ht="15.75" thickBot="1">
      <c r="A25" s="110">
        <v>424</v>
      </c>
      <c r="B25" s="111" t="s">
        <v>24</v>
      </c>
      <c r="C25" s="96">
        <f>SUM(D25:H25)</f>
        <v>5000</v>
      </c>
      <c r="D25" s="112"/>
      <c r="E25" s="112"/>
      <c r="F25" s="113"/>
      <c r="G25" s="114">
        <v>5000</v>
      </c>
      <c r="H25" s="113"/>
      <c r="I25" s="96"/>
      <c r="J25" s="107"/>
    </row>
    <row r="26" spans="1:10" ht="15.75" thickBot="1">
      <c r="A26" s="91">
        <v>45</v>
      </c>
      <c r="B26" s="108" t="s">
        <v>50</v>
      </c>
      <c r="C26" s="93">
        <f aca="true" t="shared" si="4" ref="C26:H26">SUM(C27:C27)</f>
        <v>2409675</v>
      </c>
      <c r="D26" s="93">
        <f t="shared" si="4"/>
        <v>0</v>
      </c>
      <c r="E26" s="93">
        <f t="shared" si="4"/>
        <v>933992</v>
      </c>
      <c r="F26" s="93">
        <f t="shared" si="4"/>
        <v>0</v>
      </c>
      <c r="G26" s="93">
        <f t="shared" si="4"/>
        <v>0</v>
      </c>
      <c r="H26" s="93">
        <f t="shared" si="4"/>
        <v>1475683</v>
      </c>
      <c r="I26" s="93">
        <v>0</v>
      </c>
      <c r="J26" s="93">
        <v>0</v>
      </c>
    </row>
    <row r="27" spans="1:10" ht="15.75" thickBot="1">
      <c r="A27" s="94">
        <v>451</v>
      </c>
      <c r="B27" s="130" t="s">
        <v>50</v>
      </c>
      <c r="C27" s="96">
        <f>SUM(D27:H27)</f>
        <v>2409675</v>
      </c>
      <c r="D27" s="97"/>
      <c r="E27" s="97">
        <v>933992</v>
      </c>
      <c r="F27" s="98"/>
      <c r="G27" s="99"/>
      <c r="H27" s="98">
        <v>1475683</v>
      </c>
      <c r="I27" s="96"/>
      <c r="J27" s="107"/>
    </row>
    <row r="28" spans="1:10" ht="15.75" thickBot="1">
      <c r="A28" s="115"/>
      <c r="B28" s="116" t="s">
        <v>46</v>
      </c>
      <c r="C28" s="117">
        <f aca="true" t="shared" si="5" ref="C28:H28">C11+C15+C21+C23+C26</f>
        <v>5844727</v>
      </c>
      <c r="D28" s="117">
        <f t="shared" si="5"/>
        <v>2964500</v>
      </c>
      <c r="E28" s="117">
        <f t="shared" si="5"/>
        <v>1217744</v>
      </c>
      <c r="F28" s="117">
        <f t="shared" si="5"/>
        <v>5000</v>
      </c>
      <c r="G28" s="117">
        <f t="shared" si="5"/>
        <v>156800</v>
      </c>
      <c r="H28" s="117">
        <f t="shared" si="5"/>
        <v>1500683</v>
      </c>
      <c r="I28" s="117">
        <f>I11+I15+I21+I23</f>
        <v>3458264</v>
      </c>
      <c r="J28" s="117">
        <f>J11+J15+J21+J23</f>
        <v>3490993</v>
      </c>
    </row>
    <row r="30" spans="1:10" ht="15.75">
      <c r="A30" s="119"/>
      <c r="B30" s="119"/>
      <c r="C30" s="120"/>
      <c r="D30" s="119"/>
      <c r="E30" s="120"/>
      <c r="F30" s="119"/>
      <c r="G30" s="120"/>
      <c r="H30" s="121"/>
      <c r="I30" s="119"/>
      <c r="J30" s="121"/>
    </row>
    <row r="31" spans="1:10" ht="15.75">
      <c r="A31" s="122"/>
      <c r="B31" s="119"/>
      <c r="C31" s="120"/>
      <c r="D31" s="119"/>
      <c r="E31" s="120"/>
      <c r="F31" s="119"/>
      <c r="G31" s="123"/>
      <c r="H31" s="124"/>
      <c r="I31" s="119"/>
      <c r="J31" s="124"/>
    </row>
    <row r="32" spans="1:6" ht="15">
      <c r="A32" s="125"/>
      <c r="B32" s="126"/>
      <c r="C32" s="127"/>
      <c r="D32" s="127"/>
      <c r="E32" s="127"/>
      <c r="F32" s="128"/>
    </row>
    <row r="33" spans="1:6" ht="15">
      <c r="A33" s="125"/>
      <c r="B33" s="126"/>
      <c r="C33" s="127"/>
      <c r="D33" s="127"/>
      <c r="E33" s="127"/>
      <c r="F33" s="128"/>
    </row>
    <row r="34" spans="1:6" ht="15">
      <c r="A34" s="125"/>
      <c r="B34" s="126"/>
      <c r="C34" s="127"/>
      <c r="D34" s="127"/>
      <c r="E34" s="127"/>
      <c r="F34" s="127"/>
    </row>
  </sheetData>
  <sheetProtection/>
  <mergeCells count="9">
    <mergeCell ref="A1:C1"/>
    <mergeCell ref="A2:C2"/>
    <mergeCell ref="A3:C3"/>
    <mergeCell ref="A6:J6"/>
    <mergeCell ref="A7:J7"/>
    <mergeCell ref="A9:A10"/>
    <mergeCell ref="B9:B10"/>
    <mergeCell ref="C9:C10"/>
    <mergeCell ref="D9:E9"/>
  </mergeCells>
  <printOptions/>
  <pageMargins left="0.25" right="0.25" top="0.75" bottom="0.75" header="0.3" footer="0.3"/>
  <pageSetup orientation="landscape" paperSize="9" r:id="rId1"/>
  <ignoredErrors>
    <ignoredError sqref="D15:E15" formulaRange="1"/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2018-12-05T10:21:59Z</cp:lastPrinted>
  <dcterms:created xsi:type="dcterms:W3CDTF">2013-09-11T11:00:21Z</dcterms:created>
  <dcterms:modified xsi:type="dcterms:W3CDTF">2018-12-13T08:46:14Z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